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<sst xmlns="http://schemas.openxmlformats.org/spreadsheetml/2006/main" count="46" uniqueCount="26">
  <si>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</si>
  <si>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</si>
  <si>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</si>
  <si>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</si>
  <si>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</si>
  <si>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</si>
  <si>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</si>
  <si>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</si>
  <si>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Herren A  Doppel</t>
  </si>
  <si>
    <t>Herren A Doppel</t>
  </si>
  <si>
    <t>Hamböker/Mausbach</t>
  </si>
  <si>
    <t>Schaffer/Hertlein</t>
  </si>
  <si>
    <t>Becker/Terwoth</t>
  </si>
  <si>
    <t>Kaulich/Felbor</t>
  </si>
  <si>
    <t>Bruhn/Borbe</t>
  </si>
  <si>
    <t>Hofmann/Schmidt</t>
  </si>
  <si>
    <t>Merkel/Michels</t>
  </si>
  <si>
    <t>Grieff/Riemer</t>
  </si>
  <si>
    <t>Dukart/Szigan</t>
  </si>
  <si>
    <t>Sülzen/Dobbertin</t>
  </si>
  <si>
    <t>Gutt/Wenzel</t>
  </si>
  <si>
    <t>Kirch/Wilmes</t>
  </si>
  <si>
    <t>Zobel/Jantschik</t>
  </si>
  <si>
    <t>Eimer/Schneider</t>
  </si>
  <si>
    <t>Korz/Alaminjad</t>
  </si>
  <si>
    <t>Wolters/Muysial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</si>
</sst>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Herren A Doppel</v>
      </c>
      <c r="D2" s="40"/>
      <c r="E2" s="41"/>
      <c r="F2" s="37" t="str">
        <f>'16 KO Raster'!$B$4</f>
        <v>1. Runde</v>
      </c>
      <c r="G2" s="38"/>
      <c r="H2" s="39" t="str">
        <f>'16 KO Raster'!$H$3</f>
        <v>Herren A Doppel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Hamböker/Mausbach</v>
      </c>
      <c r="B4" s="45" t="s">
        <v>2</v>
      </c>
      <c r="C4" s="56" t="str">
        <f>'16 KO Raster'!$B$8</f>
        <v>Schaffer/Hertlein</v>
      </c>
      <c r="D4" s="44"/>
      <c r="E4" s="43"/>
      <c r="F4" s="57" t="str">
        <f>'16 KO Raster'!$B$9</f>
        <v>Becker/Terwoth</v>
      </c>
      <c r="G4" s="45" t="s">
        <v>2</v>
      </c>
      <c r="H4" s="56" t="str">
        <f>'16 KO Raster'!$B$10</f>
        <v>Kaulich/Felbor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Herren A Doppel</v>
      </c>
      <c r="D14" s="40"/>
      <c r="E14" s="41"/>
      <c r="F14" s="54" t="str">
        <f>$A$2</f>
        <v>1. Runde</v>
      </c>
      <c r="G14" s="38"/>
      <c r="H14" s="39" t="str">
        <f>'16 KO Raster'!$H$3</f>
        <v>Herren A Doppel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Bruhn/Borbe</v>
      </c>
      <c r="B16" s="45" t="s">
        <v>2</v>
      </c>
      <c r="C16" s="56" t="str">
        <f>'16 KO Raster'!$B$14</f>
        <v>Hofmann/Schmidt</v>
      </c>
      <c r="D16" s="44"/>
      <c r="E16" s="43"/>
      <c r="F16" s="57" t="str">
        <f>'16 KO Raster'!$B$15</f>
        <v>Merkel/Michels</v>
      </c>
      <c r="G16" s="45" t="s">
        <v>2</v>
      </c>
      <c r="H16" s="56" t="str">
        <f>'16 KO Raster'!$B$16</f>
        <v>Wolters/Muysial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Herren A Doppel</v>
      </c>
      <c r="D26" s="40"/>
      <c r="E26" s="41"/>
      <c r="F26" s="37" t="str">
        <f>$A$2</f>
        <v>1. Runde</v>
      </c>
      <c r="G26" s="38"/>
      <c r="H26" s="39" t="str">
        <f>'16 KO Raster'!$H$3</f>
        <v>Herren A Doppel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Grieff/Riemer</v>
      </c>
      <c r="B28" s="45" t="s">
        <v>2</v>
      </c>
      <c r="C28" s="56" t="str">
        <f>'16 KO Raster'!$B$20</f>
        <v>Dukart/Szigan</v>
      </c>
      <c r="D28" s="44"/>
      <c r="E28" s="43"/>
      <c r="F28" s="57" t="str">
        <f>'16 KO Raster'!$B$21</f>
        <v>Sülzen/Dobbertin</v>
      </c>
      <c r="G28" s="45" t="s">
        <v>2</v>
      </c>
      <c r="H28" s="56" t="str">
        <f>'16 KO Raster'!$B$22</f>
        <v>Gutt/Wenzel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Herren A Doppel</v>
      </c>
      <c r="D38" s="50"/>
      <c r="E38" s="51"/>
      <c r="F38" s="37" t="str">
        <f>$A$2</f>
        <v>1. Runde</v>
      </c>
      <c r="G38" s="38"/>
      <c r="H38" s="39" t="str">
        <f>'16 KO Raster'!$H$3</f>
        <v>Herren A Doppel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Kirch/Wilmes</v>
      </c>
      <c r="B40" s="45" t="s">
        <v>2</v>
      </c>
      <c r="C40" s="56" t="str">
        <f>'16 KO Raster'!$B$26</f>
        <v>Zobel/Jantschik</v>
      </c>
      <c r="D40" s="44"/>
      <c r="E40" s="43"/>
      <c r="F40" s="57" t="str">
        <f>'16 KO Raster'!$B$27</f>
        <v>Eimer/Schneider</v>
      </c>
      <c r="G40" s="45" t="s">
        <v>2</v>
      </c>
      <c r="H40" s="56" t="str">
        <f>'16 KO Raster'!$B$28</f>
        <v>Korz/Alaminjad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Herren A Doppel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Herren A Doppel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Hamböker/Mausbach</v>
      </c>
      <c r="B52" s="45" t="s">
        <v>2</v>
      </c>
      <c r="C52" s="56" t="str">
        <f>'16 KO Raster'!$E$9</f>
        <v>Becker/Terwoth</v>
      </c>
      <c r="D52" s="44"/>
      <c r="E52" s="43"/>
      <c r="F52" s="57" t="str">
        <f>'16 KO Raster'!$E$13</f>
        <v>Bruhn/Borbe</v>
      </c>
      <c r="G52" s="45" t="s">
        <v>2</v>
      </c>
      <c r="H52" s="56" t="str">
        <f>'16 KO Raster'!$E$15</f>
        <v>Wolters/Muysial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Herren A Doppel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Herren A Doppel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Grieff/Riemer</v>
      </c>
      <c r="B66" s="45" t="s">
        <v>2</v>
      </c>
      <c r="C66" s="56" t="str">
        <f>'16 KO Raster'!$E$21</f>
        <v>Sülzen/Dobbertin</v>
      </c>
      <c r="D66" s="44"/>
      <c r="E66" s="43"/>
      <c r="F66" s="57" t="str">
        <f>'16 KO Raster'!$E$25</f>
        <v>Kirch/Wilmes</v>
      </c>
      <c r="G66" s="45" t="s">
        <v>2</v>
      </c>
      <c r="H66" s="56" t="str">
        <f>'16 KO Raster'!$E$27</f>
        <v>Korz/Alaminjad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Herren A Doppel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Herren A Doppel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Hamböker/Mausbach</v>
      </c>
      <c r="B78" s="45" t="s">
        <v>2</v>
      </c>
      <c r="C78" s="56" t="str">
        <f>'16 KO Raster'!$G$14</f>
        <v>Bruhn/Borbe</v>
      </c>
      <c r="D78" s="44"/>
      <c r="E78" s="43"/>
      <c r="F78" s="57" t="str">
        <f>'16 KO Raster'!$G$20</f>
        <v>Grieff/Riemer</v>
      </c>
      <c r="G78" s="45" t="s">
        <v>2</v>
      </c>
      <c r="H78" s="56" t="str">
        <f>'16 KO Raster'!$G$26</f>
        <v>Korz/Alaminjad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Herren A Doppel</v>
      </c>
      <c r="D88" s="40"/>
      <c r="E88" s="41"/>
      <c r="F88" s="37"/>
      <c r="G88" s="38"/>
      <c r="H88" s="39" t="str">
        <f>'16 KO Raster'!$H$3</f>
        <v>Herren A Doppel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Bruhn/Borbe</v>
      </c>
      <c r="B90" s="45" t="s">
        <v>2</v>
      </c>
      <c r="C90" s="56" t="str">
        <f>'16 KO Raster'!$I$23</f>
        <v>Korz/Alaminjad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J11" sqref="J11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9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10</v>
      </c>
      <c r="C7" s="8"/>
      <c r="D7" s="9">
        <v>1</v>
      </c>
      <c r="E7" s="10" t="str">
        <f>IF(D7&gt;D8,B7,IF(D7&lt;D8,B8,""))</f>
        <v>Hamböker/Mausbach</v>
      </c>
    </row>
    <row r="8" spans="1:7" s="6" customFormat="1" ht="18" customHeight="1" thickBot="1">
      <c r="A8" s="6">
        <v>2</v>
      </c>
      <c r="B8" s="25" t="s">
        <v>11</v>
      </c>
      <c r="C8" s="26"/>
      <c r="D8" s="11"/>
      <c r="E8" s="12"/>
      <c r="F8" s="11">
        <v>1</v>
      </c>
      <c r="G8" s="6" t="str">
        <f>IF(F8&gt;F9,E7,IF(F8&lt;F9,E9,""))</f>
        <v>Hamböker/Mausbach</v>
      </c>
    </row>
    <row r="9" spans="1:8" s="6" customFormat="1" ht="18" customHeight="1">
      <c r="A9" s="6">
        <v>3</v>
      </c>
      <c r="B9" s="7" t="s">
        <v>12</v>
      </c>
      <c r="C9" s="8"/>
      <c r="D9" s="13">
        <v>1</v>
      </c>
      <c r="E9" s="14" t="str">
        <f>IF(D9&gt;D10,B9,IF(D9&lt;D10,B10,""))</f>
        <v>Becker/Terwoth</v>
      </c>
      <c r="F9" s="13"/>
      <c r="G9" s="12"/>
      <c r="H9" s="11"/>
    </row>
    <row r="10" spans="1:8" s="6" customFormat="1" ht="18" customHeight="1">
      <c r="A10" s="6">
        <v>4</v>
      </c>
      <c r="B10" s="7" t="s">
        <v>13</v>
      </c>
      <c r="C10" s="8"/>
      <c r="D10" s="11"/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Bruhn/Borbe</v>
      </c>
    </row>
    <row r="12" spans="2:10" s="6" customFormat="1" ht="18" customHeight="1">
      <c r="B12" s="19"/>
      <c r="C12" s="19"/>
      <c r="D12" s="18"/>
      <c r="G12" s="15"/>
      <c r="I12" s="12"/>
      <c r="J12" s="11">
        <v>1</v>
      </c>
    </row>
    <row r="13" spans="1:10" s="6" customFormat="1" ht="18" customHeight="1">
      <c r="A13" s="6">
        <v>5</v>
      </c>
      <c r="B13" s="7" t="s">
        <v>14</v>
      </c>
      <c r="C13" s="8"/>
      <c r="D13" s="11">
        <v>1</v>
      </c>
      <c r="E13" s="6" t="str">
        <f>IF(D13&gt;D14,B13,IF(D13&lt;D14,B14,""))</f>
        <v>Bruhn/Borbe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 t="s">
        <v>15</v>
      </c>
      <c r="C14" s="26"/>
      <c r="D14" s="11"/>
      <c r="E14" s="12"/>
      <c r="F14" s="11">
        <v>1</v>
      </c>
      <c r="G14" s="14" t="str">
        <f>IF(F14&gt;F15,E13,IF(F14&lt;F15,E15,""))</f>
        <v>Bruhn/Borbe</v>
      </c>
      <c r="H14" s="11">
        <v>1</v>
      </c>
      <c r="I14" s="15"/>
      <c r="J14" s="17"/>
    </row>
    <row r="15" spans="1:10" s="6" customFormat="1" ht="18" customHeight="1">
      <c r="A15" s="6">
        <v>7</v>
      </c>
      <c r="B15" s="7" t="s">
        <v>16</v>
      </c>
      <c r="C15" s="8"/>
      <c r="D15" s="13"/>
      <c r="E15" s="14" t="str">
        <f>IF(D15&gt;D16,B15,IF(D15&lt;D16,B16,""))</f>
        <v>Wolters/Muysial</v>
      </c>
      <c r="F15" s="13"/>
      <c r="I15" s="15"/>
      <c r="J15" s="16"/>
    </row>
    <row r="16" spans="1:9" s="6" customFormat="1" ht="18" customHeight="1">
      <c r="A16" s="6">
        <v>8</v>
      </c>
      <c r="B16" s="7" t="s">
        <v>25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Bruhn/Borbe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17</v>
      </c>
      <c r="C19" s="8"/>
      <c r="D19" s="9">
        <v>1</v>
      </c>
      <c r="E19" s="6" t="str">
        <f>IF(D19&gt;D20,B19,IF(D19&lt;D20,B20,""))</f>
        <v>Grieff/Riemer</v>
      </c>
      <c r="I19" s="15"/>
      <c r="J19" s="16"/>
    </row>
    <row r="20" spans="1:10" s="6" customFormat="1" ht="18" customHeight="1" thickBot="1">
      <c r="A20" s="6">
        <v>10</v>
      </c>
      <c r="B20" s="25" t="s">
        <v>18</v>
      </c>
      <c r="C20" s="26"/>
      <c r="D20" s="11"/>
      <c r="E20" s="12"/>
      <c r="F20" s="11">
        <v>1</v>
      </c>
      <c r="G20" s="6" t="str">
        <f>IF(F20&gt;F21,E19,IF(F20&lt;F21,E21,""))</f>
        <v>Grieff/Riemer</v>
      </c>
      <c r="I20" s="15"/>
      <c r="J20" s="16"/>
    </row>
    <row r="21" spans="1:10" s="6" customFormat="1" ht="18" customHeight="1">
      <c r="A21" s="6">
        <v>11</v>
      </c>
      <c r="B21" s="7" t="s">
        <v>19</v>
      </c>
      <c r="C21" s="8"/>
      <c r="D21" s="13">
        <v>1</v>
      </c>
      <c r="E21" s="14" t="str">
        <f>IF(D21&gt;D22,B21,IF(D21&lt;D22,B22,""))</f>
        <v>Sülzen/Dobbertin</v>
      </c>
      <c r="F21" s="13"/>
      <c r="G21" s="12"/>
      <c r="H21" s="11"/>
      <c r="I21" s="15"/>
      <c r="J21" s="16"/>
    </row>
    <row r="22" spans="1:10" s="6" customFormat="1" ht="18" customHeight="1">
      <c r="A22" s="6">
        <v>12</v>
      </c>
      <c r="B22" s="7" t="s">
        <v>20</v>
      </c>
      <c r="C22" s="8"/>
      <c r="D22" s="11">
        <v>0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Korz/Alaminjad</v>
      </c>
      <c r="J23" s="11"/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21</v>
      </c>
      <c r="C25" s="8"/>
      <c r="D25" s="11">
        <v>1</v>
      </c>
      <c r="E25" s="6" t="str">
        <f>IF(D25&gt;D26,B25,IF(D25&lt;D26,B26,""))</f>
        <v>Kirch/Wilmes</v>
      </c>
      <c r="G25" s="15"/>
      <c r="H25" s="16"/>
      <c r="J25" s="16"/>
    </row>
    <row r="26" spans="1:8" s="6" customFormat="1" ht="18" customHeight="1" thickBot="1">
      <c r="A26" s="6">
        <v>14</v>
      </c>
      <c r="B26" s="25" t="s">
        <v>22</v>
      </c>
      <c r="C26" s="26"/>
      <c r="D26" s="9"/>
      <c r="E26" s="12"/>
      <c r="F26" s="11"/>
      <c r="G26" s="14" t="str">
        <f>IF(F26&gt;F27,E25,IF(F26&lt;F27,E27,""))</f>
        <v>Korz/Alaminjad</v>
      </c>
      <c r="H26" s="11">
        <v>1</v>
      </c>
    </row>
    <row r="27" spans="1:6" s="6" customFormat="1" ht="18" customHeight="1">
      <c r="A27" s="6">
        <v>15</v>
      </c>
      <c r="B27" s="7" t="s">
        <v>23</v>
      </c>
      <c r="C27" s="8"/>
      <c r="D27" s="11"/>
      <c r="E27" s="14" t="str">
        <f>IF(D27&gt;D28,B27,IF(D27&lt;D28,B28,""))</f>
        <v>Korz/Alaminjad</v>
      </c>
      <c r="F27" s="13">
        <v>1</v>
      </c>
    </row>
    <row r="28" spans="1:4" s="6" customFormat="1" ht="18" customHeight="1">
      <c r="A28" s="6">
        <v>16</v>
      </c>
      <c r="B28" s="7" t="s">
        <v>24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2003-05-19T12:50:51Z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