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<sst xmlns="http://schemas.openxmlformats.org/spreadsheetml/2006/main" count="40" uniqueCount="19">
  <si>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</si>
  <si>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</si>
  <si>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</si>
  <si>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</si>
  <si>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</si>
  <si>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</si>
  <si>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</si>
  <si>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</si>
  <si>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Schüler B Doppel</t>
  </si>
  <si>
    <t>Jäger/Nuckelt Post SV Opladen</t>
  </si>
  <si>
    <t>Bitarsch/Fabrizus Post Sv Opladen</t>
  </si>
  <si>
    <t>Wolter/Schultes DJK Quettingen</t>
  </si>
  <si>
    <t>Scheuß/Boddenberg DJK Quettingen</t>
  </si>
  <si>
    <t>Hiltscher/Wagner Bergfried</t>
  </si>
  <si>
    <t>Neumann/Duhm Hitdorf</t>
  </si>
  <si>
    <t>Eck/Küssgen Bärbroich</t>
  </si>
  <si>
    <t xml:space="preserve">Wohltorf/Kasprzick Dellbrück/Bärbroich </t>
  </si>
  <si>
    <t>Nguyen/Ribold Lövenich/Wahn-Grengel</t>
  </si>
  <si>
    <t>Klasberg/Aps Burscheid /Reusrath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</si>
</sst>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M17" sqref="M17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Schüler B Doppel</v>
      </c>
      <c r="D2" s="40"/>
      <c r="E2" s="41"/>
      <c r="F2" s="37" t="str">
        <f>'16 KO Raster'!$B$4</f>
        <v>1. Runde</v>
      </c>
      <c r="G2" s="38"/>
      <c r="H2" s="39" t="str">
        <f>'16 KO Raster'!$H$3</f>
        <v>Schüler B Doppel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Jäger/Nuckelt Post SV Opladen</v>
      </c>
      <c r="B4" s="45" t="s">
        <v>2</v>
      </c>
      <c r="C4" s="56">
        <f>'16 KO Raster'!$B$8</f>
        <v>0</v>
      </c>
      <c r="D4" s="44"/>
      <c r="E4" s="43"/>
      <c r="F4" s="57">
        <f>'16 KO Raster'!$B$9</f>
        <v>0</v>
      </c>
      <c r="G4" s="45" t="s">
        <v>2</v>
      </c>
      <c r="H4" s="56" t="str">
        <f>'16 KO Raster'!$B$10</f>
        <v>Hiltscher/Wagner Bergfried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Schüler B Doppel</v>
      </c>
      <c r="D14" s="40"/>
      <c r="E14" s="41"/>
      <c r="F14" s="54" t="str">
        <f>$A$2</f>
        <v>1. Runde</v>
      </c>
      <c r="G14" s="38"/>
      <c r="H14" s="39" t="str">
        <f>'16 KO Raster'!$H$3</f>
        <v>Schüler B Doppel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Nguyen/Ribold Lövenich/Wahn-Grengel</v>
      </c>
      <c r="B16" s="45" t="s">
        <v>2</v>
      </c>
      <c r="C16" s="56" t="str">
        <f>'16 KO Raster'!$B$14</f>
        <v>Wohltorf/Kasprzick Dellbrück/Bärbroich </v>
      </c>
      <c r="D16" s="44"/>
      <c r="E16" s="43"/>
      <c r="F16" s="57">
        <f>'16 KO Raster'!$B$15</f>
        <v>0</v>
      </c>
      <c r="G16" s="45" t="s">
        <v>2</v>
      </c>
      <c r="H16" s="56" t="str">
        <f>'16 KO Raster'!$B$16</f>
        <v>Scheuß/Boddenberg DJK Quettingen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Schüler B Doppel</v>
      </c>
      <c r="D26" s="40"/>
      <c r="E26" s="41"/>
      <c r="F26" s="37" t="str">
        <f>$A$2</f>
        <v>1. Runde</v>
      </c>
      <c r="G26" s="38"/>
      <c r="H26" s="39" t="str">
        <f>'16 KO Raster'!$H$3</f>
        <v>Schüler B Doppel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Neumann/Duhm Hitdorf</v>
      </c>
      <c r="B28" s="45" t="s">
        <v>2</v>
      </c>
      <c r="C28" s="56">
        <f>'16 KO Raster'!$B$20</f>
        <v>0</v>
      </c>
      <c r="D28" s="44"/>
      <c r="E28" s="43"/>
      <c r="F28" s="57" t="str">
        <f>'16 KO Raster'!$B$21</f>
        <v>Klasberg/Aps Burscheid /Reusrath</v>
      </c>
      <c r="G28" s="45" t="s">
        <v>2</v>
      </c>
      <c r="H28" s="56" t="str">
        <f>'16 KO Raster'!$B$22</f>
        <v>Eck/Küssgen Bärbroich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Schüler B Doppel</v>
      </c>
      <c r="D38" s="50"/>
      <c r="E38" s="51"/>
      <c r="F38" s="37" t="str">
        <f>$A$2</f>
        <v>1. Runde</v>
      </c>
      <c r="G38" s="38"/>
      <c r="H38" s="39" t="str">
        <f>'16 KO Raster'!$H$3</f>
        <v>Schüler B Doppel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>
        <f>'16 KO Raster'!$B$25</f>
        <v>0</v>
      </c>
      <c r="B40" s="45" t="s">
        <v>2</v>
      </c>
      <c r="C40" s="56" t="str">
        <f>'16 KO Raster'!$B$26</f>
        <v>Bitarsch/Fabrizus Post Sv Opladen</v>
      </c>
      <c r="D40" s="44"/>
      <c r="E40" s="43"/>
      <c r="F40" s="57">
        <f>'16 KO Raster'!$B$27</f>
        <v>0</v>
      </c>
      <c r="G40" s="45" t="s">
        <v>2</v>
      </c>
      <c r="H40" s="56" t="str">
        <f>'16 KO Raster'!$B$28</f>
        <v>Wolter/Schultes DJK Quettingen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Schüler B Doppel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Schüler B Doppel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Jäger/Nuckelt Post SV Opladen</v>
      </c>
      <c r="B52" s="45" t="s">
        <v>2</v>
      </c>
      <c r="C52" s="56" t="str">
        <f>'16 KO Raster'!$E$9</f>
        <v>Hiltscher/Wagner Bergfried</v>
      </c>
      <c r="D52" s="44"/>
      <c r="E52" s="43"/>
      <c r="F52" s="57" t="str">
        <f>'16 KO Raster'!$E$13</f>
        <v>Wohltorf/Kasprzick Dellbrück/Bärbroich </v>
      </c>
      <c r="G52" s="45" t="s">
        <v>2</v>
      </c>
      <c r="H52" s="56" t="str">
        <f>'16 KO Raster'!$E$15</f>
        <v>Scheuß/Boddenberg DJK Quettingen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Schüler B Doppel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Schüler B Doppel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Neumann/Duhm Hitdorf</v>
      </c>
      <c r="B66" s="45" t="s">
        <v>2</v>
      </c>
      <c r="C66" s="56" t="str">
        <f>'16 KO Raster'!$E$21</f>
        <v>Klasberg/Aps Burscheid /Reusrath</v>
      </c>
      <c r="D66" s="44"/>
      <c r="E66" s="43"/>
      <c r="F66" s="57" t="str">
        <f>'16 KO Raster'!$E$25</f>
        <v>Bitarsch/Fabrizus Post Sv Opladen</v>
      </c>
      <c r="G66" s="45" t="s">
        <v>2</v>
      </c>
      <c r="H66" s="56" t="str">
        <f>'16 KO Raster'!$E$27</f>
        <v>Wolter/Schultes DJK Quettingen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Schüler B Doppel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Schüler B Doppel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Hiltscher/Wagner Bergfried</v>
      </c>
      <c r="B78" s="45" t="s">
        <v>2</v>
      </c>
      <c r="C78" s="56" t="str">
        <f>'16 KO Raster'!$G$14</f>
        <v>Wohltorf/Kasprzick Dellbrück/Bärbroich </v>
      </c>
      <c r="D78" s="44"/>
      <c r="E78" s="43"/>
      <c r="F78" s="57" t="str">
        <f>'16 KO Raster'!$G$20</f>
        <v>Klasberg/Aps Burscheid /Reusrath</v>
      </c>
      <c r="G78" s="45" t="s">
        <v>2</v>
      </c>
      <c r="H78" s="56" t="str">
        <f>'16 KO Raster'!$G$26</f>
        <v>Wolter/Schultes DJK Quettingen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Schüler B Doppel</v>
      </c>
      <c r="D88" s="40"/>
      <c r="E88" s="41"/>
      <c r="F88" s="37"/>
      <c r="G88" s="38"/>
      <c r="H88" s="39" t="str">
        <f>'16 KO Raster'!$H$3</f>
        <v>Schüler B Doppel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Wohltorf/Kasprzick Dellbrück/Bärbroich </v>
      </c>
      <c r="B90" s="45" t="s">
        <v>2</v>
      </c>
      <c r="C90" s="56" t="str">
        <f>'16 KO Raster'!$I$23</f>
        <v>Wolter/Schultes DJK Quettingen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J24" sqref="J24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19.7109375" style="0" customWidth="1"/>
    <col min="6" max="6" width="3.140625" style="0" customWidth="1"/>
    <col min="7" max="7" width="19.7109375" style="0" customWidth="1"/>
    <col min="8" max="8" width="3.28125" style="0" customWidth="1"/>
    <col min="9" max="9" width="19.7109375" style="0" customWidth="1"/>
    <col min="10" max="10" width="3.140625" style="0" customWidth="1"/>
    <col min="11" max="11" width="16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8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9</v>
      </c>
      <c r="C7" s="8"/>
      <c r="D7" s="9">
        <v>1</v>
      </c>
      <c r="E7" s="10" t="str">
        <f>IF(D7&gt;D8,B7,IF(D7&lt;D8,B8,""))</f>
        <v>Jäger/Nuckelt Post SV Opladen</v>
      </c>
    </row>
    <row r="8" spans="1:7" s="6" customFormat="1" ht="18" customHeight="1" thickBot="1">
      <c r="A8" s="6">
        <v>2</v>
      </c>
      <c r="B8" s="25"/>
      <c r="C8" s="26"/>
      <c r="D8" s="11"/>
      <c r="E8" s="12"/>
      <c r="F8" s="11">
        <v>0</v>
      </c>
      <c r="G8" s="6" t="str">
        <f>IF(F8&gt;F9,E7,IF(F8&lt;F9,E9,""))</f>
        <v>Hiltscher/Wagner Bergfried</v>
      </c>
    </row>
    <row r="9" spans="1:8" s="6" customFormat="1" ht="18" customHeight="1">
      <c r="A9" s="6">
        <v>3</v>
      </c>
      <c r="B9" s="7"/>
      <c r="C9" s="8"/>
      <c r="D9" s="13"/>
      <c r="E9" s="14" t="str">
        <f>IF(D9&gt;D10,B9,IF(D9&lt;D10,B10,""))</f>
        <v>Hiltscher/Wagner Bergfried</v>
      </c>
      <c r="F9" s="13">
        <v>3</v>
      </c>
      <c r="G9" s="12"/>
      <c r="H9" s="11">
        <v>1</v>
      </c>
    </row>
    <row r="10" spans="1:8" s="6" customFormat="1" ht="18" customHeight="1">
      <c r="A10" s="6">
        <v>4</v>
      </c>
      <c r="B10" s="7" t="s">
        <v>13</v>
      </c>
      <c r="C10" s="8"/>
      <c r="D10" s="11">
        <v>1</v>
      </c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Wohltorf/Kasprzick Dellbrück/Bärbroich </v>
      </c>
    </row>
    <row r="12" spans="2:10" s="6" customFormat="1" ht="18" customHeight="1">
      <c r="B12" s="19"/>
      <c r="C12" s="19"/>
      <c r="D12" s="18"/>
      <c r="G12" s="15"/>
      <c r="I12" s="12"/>
      <c r="J12" s="11">
        <v>3</v>
      </c>
    </row>
    <row r="13" spans="1:10" s="6" customFormat="1" ht="18" customHeight="1">
      <c r="A13" s="6">
        <v>5</v>
      </c>
      <c r="B13" s="7" t="s">
        <v>17</v>
      </c>
      <c r="C13" s="8"/>
      <c r="D13" s="11">
        <v>0</v>
      </c>
      <c r="E13" s="6" t="str">
        <f>IF(D13&gt;D14,B13,IF(D13&lt;D14,B14,""))</f>
        <v>Wohltorf/Kasprzick Dellbrück/Bärbroich 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 t="s">
        <v>16</v>
      </c>
      <c r="C14" s="26"/>
      <c r="D14" s="11">
        <v>3</v>
      </c>
      <c r="E14" s="12"/>
      <c r="F14" s="11">
        <v>3</v>
      </c>
      <c r="G14" s="14" t="str">
        <f>IF(F14&gt;F15,E13,IF(F14&lt;F15,E15,""))</f>
        <v>Wohltorf/Kasprzick Dellbrück/Bärbroich </v>
      </c>
      <c r="H14" s="11">
        <v>3</v>
      </c>
      <c r="I14" s="15"/>
      <c r="J14" s="17"/>
    </row>
    <row r="15" spans="1:10" s="6" customFormat="1" ht="18" customHeight="1">
      <c r="A15" s="6">
        <v>7</v>
      </c>
      <c r="B15" s="7"/>
      <c r="C15" s="8"/>
      <c r="D15" s="13"/>
      <c r="E15" s="14" t="str">
        <f>IF(D15&gt;D16,B15,IF(D15&lt;D16,B16,""))</f>
        <v>Scheuß/Boddenberg DJK Quettingen</v>
      </c>
      <c r="F15" s="13">
        <v>1</v>
      </c>
      <c r="I15" s="15"/>
      <c r="J15" s="16"/>
    </row>
    <row r="16" spans="1:9" s="6" customFormat="1" ht="18" customHeight="1">
      <c r="A16" s="6">
        <v>8</v>
      </c>
      <c r="B16" s="7" t="s">
        <v>12</v>
      </c>
      <c r="C16" s="8"/>
      <c r="D16" s="13">
        <v>1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Wohltorf/Kasprzick Dellbrück/Bärbroich 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14</v>
      </c>
      <c r="C19" s="8"/>
      <c r="D19" s="9">
        <v>1</v>
      </c>
      <c r="E19" s="6" t="str">
        <f>IF(D19&gt;D20,B19,IF(D19&lt;D20,B20,""))</f>
        <v>Neumann/Duhm Hitdorf</v>
      </c>
      <c r="I19" s="15"/>
      <c r="J19" s="16"/>
    </row>
    <row r="20" spans="1:10" s="6" customFormat="1" ht="18" customHeight="1" thickBot="1">
      <c r="A20" s="6">
        <v>10</v>
      </c>
      <c r="B20" s="25"/>
      <c r="C20" s="26"/>
      <c r="D20" s="11"/>
      <c r="E20" s="12"/>
      <c r="F20" s="11">
        <v>1</v>
      </c>
      <c r="G20" s="6" t="str">
        <f>IF(F20&gt;F21,E19,IF(F20&lt;F21,E21,""))</f>
        <v>Klasberg/Aps Burscheid /Reusrath</v>
      </c>
      <c r="I20" s="15"/>
      <c r="J20" s="16"/>
    </row>
    <row r="21" spans="1:10" s="6" customFormat="1" ht="18" customHeight="1">
      <c r="A21" s="6">
        <v>11</v>
      </c>
      <c r="B21" s="7" t="s">
        <v>18</v>
      </c>
      <c r="C21" s="8"/>
      <c r="D21" s="13">
        <v>3</v>
      </c>
      <c r="E21" s="14" t="str">
        <f>IF(D21&gt;D22,B21,IF(D21&lt;D22,B22,""))</f>
        <v>Klasberg/Aps Burscheid /Reusrath</v>
      </c>
      <c r="F21" s="13">
        <v>3</v>
      </c>
      <c r="G21" s="12"/>
      <c r="H21" s="11">
        <v>2</v>
      </c>
      <c r="I21" s="15"/>
      <c r="J21" s="16"/>
    </row>
    <row r="22" spans="1:10" s="6" customFormat="1" ht="18" customHeight="1">
      <c r="A22" s="6">
        <v>12</v>
      </c>
      <c r="B22" s="7" t="s">
        <v>15</v>
      </c>
      <c r="C22" s="8"/>
      <c r="D22" s="11">
        <v>0</v>
      </c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Wolter/Schultes DJK Quettingen</v>
      </c>
      <c r="J23" s="11">
        <v>0</v>
      </c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/>
      <c r="C25" s="8"/>
      <c r="D25" s="11"/>
      <c r="E25" s="6" t="str">
        <f>IF(D25&gt;D26,B25,IF(D25&lt;D26,B26,""))</f>
        <v>Bitarsch/Fabrizus Post Sv Opladen</v>
      </c>
      <c r="G25" s="15"/>
      <c r="H25" s="16"/>
      <c r="J25" s="16"/>
    </row>
    <row r="26" spans="1:8" s="6" customFormat="1" ht="18" customHeight="1" thickBot="1">
      <c r="A26" s="6">
        <v>14</v>
      </c>
      <c r="B26" s="25" t="s">
        <v>10</v>
      </c>
      <c r="C26" s="26"/>
      <c r="D26" s="9">
        <v>1</v>
      </c>
      <c r="E26" s="12"/>
      <c r="F26" s="11">
        <v>0</v>
      </c>
      <c r="G26" s="14" t="str">
        <f>IF(F26&gt;F27,E25,IF(F26&lt;F27,E27,""))</f>
        <v>Wolter/Schultes DJK Quettingen</v>
      </c>
      <c r="H26" s="11">
        <v>3</v>
      </c>
    </row>
    <row r="27" spans="1:6" s="6" customFormat="1" ht="18" customHeight="1">
      <c r="A27" s="6">
        <v>15</v>
      </c>
      <c r="B27" s="7"/>
      <c r="C27" s="8"/>
      <c r="D27" s="11"/>
      <c r="E27" s="14" t="str">
        <f>IF(D27&gt;D28,B27,IF(D27&lt;D28,B28,""))</f>
        <v>Wolter/Schultes DJK Quettingen</v>
      </c>
      <c r="F27" s="13">
        <v>3</v>
      </c>
    </row>
    <row r="28" spans="1:4" s="6" customFormat="1" ht="18" customHeight="1">
      <c r="A28" s="6">
        <v>16</v>
      </c>
      <c r="B28" s="7" t="s">
        <v>11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2003-05-18T14:09:44Z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